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D:\@대전과학산업진흥원\★2022년\계약★\"/>
    </mc:Choice>
  </mc:AlternateContent>
  <xr:revisionPtr revIDLastSave="0" documentId="13_ncr:1_{7EDC437B-72AA-433A-B249-CC91BD259F6A}" xr6:coauthVersionLast="36" xr6:coauthVersionMax="36" xr10:uidLastSave="{00000000-0000-0000-0000-000000000000}"/>
  <bookViews>
    <workbookView xWindow="48360" yWindow="0" windowWidth="19200" windowHeight="11445" tabRatio="442" xr2:uid="{00000000-000D-0000-FFFF-FFFF00000000}"/>
  </bookViews>
  <sheets>
    <sheet name="수의계약" sheetId="5" r:id="rId1"/>
    <sheet name="입찰" sheetId="6" r:id="rId2"/>
    <sheet name="조달 구매" sheetId="8" r:id="rId3"/>
  </sheets>
  <calcPr calcId="191029"/>
</workbook>
</file>

<file path=xl/calcChain.xml><?xml version="1.0" encoding="utf-8"?>
<calcChain xmlns="http://schemas.openxmlformats.org/spreadsheetml/2006/main">
  <c r="H18" i="5" l="1"/>
  <c r="G8" i="6" l="1"/>
  <c r="G7" i="6" l="1"/>
  <c r="G6" i="6"/>
  <c r="H17" i="5" l="1"/>
  <c r="H16" i="5"/>
  <c r="H15" i="5"/>
  <c r="H14" i="5"/>
  <c r="H13" i="5" l="1"/>
  <c r="H12" i="5" l="1"/>
  <c r="G5" i="6" l="1"/>
  <c r="H11" i="5"/>
  <c r="H8" i="5" l="1"/>
  <c r="H10" i="5"/>
  <c r="H9" i="5" l="1"/>
  <c r="H7" i="5" l="1"/>
  <c r="H6" i="5" l="1"/>
  <c r="H5" i="5" l="1"/>
  <c r="R5" i="6" l="1"/>
  <c r="R6" i="6"/>
  <c r="R7" i="6"/>
  <c r="R8" i="6"/>
</calcChain>
</file>

<file path=xl/sharedStrings.xml><?xml version="1.0" encoding="utf-8"?>
<sst xmlns="http://schemas.openxmlformats.org/spreadsheetml/2006/main" count="239" uniqueCount="155">
  <si>
    <t>대표자</t>
    <phoneticPr fontId="18" type="noConversion"/>
  </si>
  <si>
    <t>계약명</t>
    <phoneticPr fontId="18" type="noConversion"/>
  </si>
  <si>
    <t>계약방법</t>
    <phoneticPr fontId="18" type="noConversion"/>
  </si>
  <si>
    <t>계약일자</t>
    <phoneticPr fontId="18" type="noConversion"/>
  </si>
  <si>
    <t>업체명</t>
    <phoneticPr fontId="18" type="noConversion"/>
  </si>
  <si>
    <t>경영지원부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</si>
  <si>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</si>
  <si>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</si>
  <si>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</si>
  <si>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계약금액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</si>
  <si>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</si>
  <si>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</si>
  <si>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</si>
  <si>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</si>
  <si>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</si>
  <si>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정책기획부</t>
    <phoneticPr fontId="18" type="noConversion"/>
  </si>
  <si>
    <t>사업명</t>
    <phoneticPr fontId="18" type="noConversion"/>
  </si>
  <si>
    <t>계약총괄</t>
    <phoneticPr fontId="18" type="noConversion"/>
  </si>
  <si>
    <t>대금지급</t>
    <phoneticPr fontId="18" type="noConversion"/>
  </si>
  <si>
    <t>기초금액</t>
    <phoneticPr fontId="18" type="noConversion"/>
  </si>
  <si>
    <t>예정가격</t>
    <phoneticPr fontId="18" type="noConversion"/>
  </si>
  <si>
    <t>낙찰률</t>
    <phoneticPr fontId="18" type="noConversion"/>
  </si>
  <si>
    <t>소재지</t>
    <phoneticPr fontId="18" type="noConversion"/>
  </si>
  <si>
    <t>선금</t>
    <phoneticPr fontId="18" type="noConversion"/>
  </si>
  <si>
    <t>기성금</t>
    <phoneticPr fontId="18" type="noConversion"/>
  </si>
  <si>
    <t>준공금</t>
    <phoneticPr fontId="18" type="noConversion"/>
  </si>
  <si>
    <t>지급총액</t>
    <phoneticPr fontId="18" type="noConversion"/>
  </si>
  <si>
    <t>혁신지원부</t>
    <phoneticPr fontId="18" type="noConversion"/>
  </si>
  <si>
    <t>사업기획단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</si>
  <si>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</si>
  <si>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</si>
  <si>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</si>
  <si>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지방계약법 시행령 제25조 제1항 제5호 나목</t>
    <phoneticPr fontId="18" type="noConversion"/>
  </si>
  <si>
    <t>제한경쟁입찰</t>
    <phoneticPr fontId="18" type="noConversion"/>
  </si>
  <si>
    <t>대표자</t>
    <phoneticPr fontId="18" type="noConversion"/>
  </si>
  <si>
    <t>계약방법</t>
    <phoneticPr fontId="18" type="noConversion"/>
  </si>
  <si>
    <t>수의계약</t>
    <phoneticPr fontId="18" type="noConversion"/>
  </si>
  <si>
    <t>지방계약법 시행령 제25조 제1항 제5호 마목</t>
    <phoneticPr fontId="18" type="noConversion"/>
  </si>
  <si>
    <t>구분</t>
    <phoneticPr fontId="18" type="noConversion"/>
  </si>
  <si>
    <t>물품</t>
    <phoneticPr fontId="18" type="noConversion"/>
  </si>
  <si>
    <t>용역</t>
    <phoneticPr fontId="18" type="noConversion"/>
  </si>
  <si>
    <t>주식회사 삼인에이치엔티</t>
    <phoneticPr fontId="18" type="noConversion"/>
  </si>
  <si>
    <t>대전 유성구 테크노9로 35</t>
    <phoneticPr fontId="18" type="noConversion"/>
  </si>
  <si>
    <t>대전대학교 산학협력단</t>
    <phoneticPr fontId="18" type="noConversion"/>
  </si>
  <si>
    <t>이영환</t>
    <phoneticPr fontId="18" type="noConversion"/>
  </si>
  <si>
    <t>대전 동구 대학로 62</t>
    <phoneticPr fontId="18" type="noConversion"/>
  </si>
  <si>
    <t>번호</t>
    <phoneticPr fontId="18" type="noConversion"/>
  </si>
  <si>
    <t>제한경쟁입찰(협상에 의한 계약)</t>
    <phoneticPr fontId="18" type="noConversion"/>
  </si>
  <si>
    <t>사업자등록번호</t>
    <phoneticPr fontId="18" type="noConversion"/>
  </si>
  <si>
    <t>305-82-13385</t>
    <phoneticPr fontId="18" type="noConversion"/>
  </si>
  <si>
    <t>*협상에 의한 계약의 경우, 비예가(예정가격 없음) 방식이나 낙찰률 계산을 위해 임의로 기초금액과 동일하게 입력하였음</t>
    <phoneticPr fontId="18" type="noConversion"/>
  </si>
  <si>
    <t>(단위: 원)</t>
    <phoneticPr fontId="18" type="noConversion"/>
  </si>
  <si>
    <t>지방계약법 시행령 제25조 제1항 제4호 차목</t>
    <phoneticPr fontId="18" type="noConversion"/>
  </si>
  <si>
    <t>한국마이스서비스</t>
    <phoneticPr fontId="18" type="noConversion"/>
  </si>
  <si>
    <t>363-88-01193</t>
    <phoneticPr fontId="18" type="noConversion"/>
  </si>
  <si>
    <t>지혜영</t>
    <phoneticPr fontId="18" type="noConversion"/>
  </si>
  <si>
    <t>세종 나성북1로 22</t>
    <phoneticPr fontId="18" type="noConversion"/>
  </si>
  <si>
    <t>대덕특구 융합연구혁신 포럼 행사운영</t>
    <phoneticPr fontId="18" type="noConversion"/>
  </si>
  <si>
    <t>2022-12-01~2022-12-16</t>
    <phoneticPr fontId="18" type="noConversion"/>
  </si>
  <si>
    <t>수의계약 내역</t>
    <phoneticPr fontId="18" type="noConversion"/>
  </si>
  <si>
    <t>입찰 내역</t>
    <phoneticPr fontId="18" type="noConversion"/>
  </si>
  <si>
    <t>조달 구매 내역</t>
    <phoneticPr fontId="18" type="noConversion"/>
  </si>
  <si>
    <t>계약금액(A)</t>
    <phoneticPr fontId="18" type="noConversion"/>
  </si>
  <si>
    <t>수수료(B)</t>
    <phoneticPr fontId="18" type="noConversion"/>
  </si>
  <si>
    <t>합계(A+B)</t>
    <phoneticPr fontId="18" type="noConversion"/>
  </si>
  <si>
    <t>창의융합형 및 문제해결형 융합기획사업 추진 세부전략 수립</t>
  </si>
  <si>
    <t>2022-12-08~2023-03-07</t>
    <phoneticPr fontId="18" type="noConversion"/>
  </si>
  <si>
    <t>충남대학교 산학협력단</t>
    <phoneticPr fontId="18" type="noConversion"/>
  </si>
  <si>
    <t>314-82-09264</t>
    <phoneticPr fontId="18" type="noConversion"/>
  </si>
  <si>
    <t>정종율</t>
    <phoneticPr fontId="18" type="noConversion"/>
  </si>
  <si>
    <t>대전 유성구 대학로 99</t>
    <phoneticPr fontId="18" type="noConversion"/>
  </si>
  <si>
    <t>대전 유성구 공유텀블러 수거 시스템 제작·실증 용역 변경계약</t>
    <phoneticPr fontId="18" type="noConversion"/>
  </si>
  <si>
    <t>2022-09-20~2022-12-22</t>
    <phoneticPr fontId="18" type="noConversion"/>
  </si>
  <si>
    <t>대전 과학산업 혁신역량 조사·분석</t>
    <phoneticPr fontId="18" type="noConversion"/>
  </si>
  <si>
    <t>대전 나노·반도체산업 발전협의회 출범식 및 포럼 개최</t>
    <phoneticPr fontId="18" type="noConversion"/>
  </si>
  <si>
    <t>2022-12-12~2023-01-10</t>
    <phoneticPr fontId="18" type="noConversion"/>
  </si>
  <si>
    <t>소울디자인</t>
    <phoneticPr fontId="18" type="noConversion"/>
  </si>
  <si>
    <t>윤현순</t>
    <phoneticPr fontId="18" type="noConversion"/>
  </si>
  <si>
    <t>826-01-00146</t>
    <phoneticPr fontId="18" type="noConversion"/>
  </si>
  <si>
    <t>대전 서구 도솔로 259</t>
    <phoneticPr fontId="18" type="noConversion"/>
  </si>
  <si>
    <t>지엔씨홀딩스</t>
    <phoneticPr fontId="18" type="noConversion"/>
  </si>
  <si>
    <t>680-55-00747</t>
    <phoneticPr fontId="18" type="noConversion"/>
  </si>
  <si>
    <t>김미자</t>
    <phoneticPr fontId="18" type="noConversion"/>
  </si>
  <si>
    <t>강원도 횡성군 우천면 경강로 2958-29</t>
    <phoneticPr fontId="18" type="noConversion"/>
  </si>
  <si>
    <t>수의계약(견적입찰)</t>
    <phoneticPr fontId="18" type="noConversion"/>
  </si>
  <si>
    <t>지방계약법 시행령 제25조 제3항 제2호</t>
    <phoneticPr fontId="18" type="noConversion"/>
  </si>
  <si>
    <t>용역</t>
    <phoneticPr fontId="18" type="noConversion"/>
  </si>
  <si>
    <t>대전과학산업진흥원 대기배출시설 자가측정 용역</t>
    <phoneticPr fontId="18" type="noConversion"/>
  </si>
  <si>
    <t>중부환경기술㈜</t>
    <phoneticPr fontId="18" type="noConversion"/>
  </si>
  <si>
    <t>420-81-01158</t>
    <phoneticPr fontId="18" type="noConversion"/>
  </si>
  <si>
    <t>이영준</t>
    <phoneticPr fontId="18" type="noConversion"/>
  </si>
  <si>
    <t>충남 계룡시 계룡대로 245</t>
    <phoneticPr fontId="18" type="noConversion"/>
  </si>
  <si>
    <t>2022-12-09~2023-03-08</t>
    <phoneticPr fontId="18" type="noConversion"/>
  </si>
  <si>
    <t>2022-12-16~2022-12-31</t>
    <phoneticPr fontId="18" type="noConversion"/>
  </si>
  <si>
    <t>대전과학산업진흥원 그룹웨어 이용자 ID 구입</t>
    <phoneticPr fontId="18" type="noConversion"/>
  </si>
  <si>
    <t>㈜더존비즈온</t>
    <phoneticPr fontId="18" type="noConversion"/>
  </si>
  <si>
    <t>134-81-08473</t>
    <phoneticPr fontId="18" type="noConversion"/>
  </si>
  <si>
    <t>김용우</t>
    <phoneticPr fontId="18" type="noConversion"/>
  </si>
  <si>
    <t>강원도 춘천시 남산면 버들1길 130</t>
    <phoneticPr fontId="18" type="noConversion"/>
  </si>
  <si>
    <t>대전과학산업진흥원 그룹웨어 시스템 추가개발 용역</t>
    <phoneticPr fontId="18" type="noConversion"/>
  </si>
  <si>
    <t>646-87-00199</t>
    <phoneticPr fontId="18" type="noConversion"/>
  </si>
  <si>
    <t>김승한</t>
    <phoneticPr fontId="18" type="noConversion"/>
  </si>
  <si>
    <t>2023년 대전과학산업진흥원 시설종합관리(시설관리, 청소, 경비) 용역</t>
    <phoneticPr fontId="18" type="noConversion"/>
  </si>
  <si>
    <t>2022-12-14~2022-12-23</t>
    <phoneticPr fontId="18" type="noConversion"/>
  </si>
  <si>
    <t>2022-12-15~2022-12-29</t>
    <phoneticPr fontId="18" type="noConversion"/>
  </si>
  <si>
    <t>2023-01-01~2023-12-31</t>
    <phoneticPr fontId="18" type="noConversion"/>
  </si>
  <si>
    <t>주식회사 강남씨스템</t>
    <phoneticPr fontId="18" type="noConversion"/>
  </si>
  <si>
    <t>314-86-03948</t>
    <phoneticPr fontId="18" type="noConversion"/>
  </si>
  <si>
    <t>최지윤</t>
    <phoneticPr fontId="18" type="noConversion"/>
  </si>
  <si>
    <t>대전 유성구 교촌로6번길17</t>
    <phoneticPr fontId="18" type="noConversion"/>
  </si>
  <si>
    <t>2023년 대전과학산업진흥원 사무기기(복합기, 프린터) 임차 용역</t>
    <phoneticPr fontId="18" type="noConversion"/>
  </si>
  <si>
    <t>2023-01-01~2023-12-31</t>
    <phoneticPr fontId="18" type="noConversion"/>
  </si>
  <si>
    <t>신도사무기</t>
    <phoneticPr fontId="18" type="noConversion"/>
  </si>
  <si>
    <t>305-10-47200</t>
    <phoneticPr fontId="18" type="noConversion"/>
  </si>
  <si>
    <t>오희순</t>
    <phoneticPr fontId="18" type="noConversion"/>
  </si>
  <si>
    <t>대전 대덕구 한남로150번길 12</t>
    <phoneticPr fontId="18" type="noConversion"/>
  </si>
  <si>
    <t>2023년 대전과학산업진흥원 홈페이지 유지·보수 용역</t>
    <phoneticPr fontId="18" type="noConversion"/>
  </si>
  <si>
    <t>㈜플랜아이</t>
    <phoneticPr fontId="18" type="noConversion"/>
  </si>
  <si>
    <t>305-81-72470</t>
    <phoneticPr fontId="18" type="noConversion"/>
  </si>
  <si>
    <t>이명기</t>
    <phoneticPr fontId="18" type="noConversion"/>
  </si>
  <si>
    <t>대전 유성구 문지로282-10</t>
    <phoneticPr fontId="18" type="noConversion"/>
  </si>
  <si>
    <t>2023년 대전과학산업진흥원 소독 및 방역 용역</t>
    <phoneticPr fontId="18" type="noConversion"/>
  </si>
  <si>
    <t>주식회사 올키퍼</t>
    <phoneticPr fontId="18" type="noConversion"/>
  </si>
  <si>
    <t>344-81-02004</t>
    <phoneticPr fontId="18" type="noConversion"/>
  </si>
  <si>
    <t>황은정</t>
    <phoneticPr fontId="18" type="noConversion"/>
  </si>
  <si>
    <t>대전 중구 오류로109</t>
    <phoneticPr fontId="18" type="noConversion"/>
  </si>
  <si>
    <t>2023년 대전과학산업진흥원 통합업무시스템 유지·보수 용역</t>
    <phoneticPr fontId="18" type="noConversion"/>
  </si>
  <si>
    <t>646-87-00199</t>
    <phoneticPr fontId="18" type="noConversion"/>
  </si>
  <si>
    <t>김승한</t>
    <phoneticPr fontId="18" type="noConversion"/>
  </si>
  <si>
    <t>대전 유성구 테크노9로35</t>
    <phoneticPr fontId="18" type="noConversion"/>
  </si>
  <si>
    <t>2023년 대전과학산업진흥원 통합업무시스템 클라우드 서버 임차 용역</t>
    <phoneticPr fontId="18" type="noConversion"/>
  </si>
  <si>
    <t>i2i 디지털 플랫폼 구축을 위한 정보화전략계획(ISP) 수립 용역</t>
    <phoneticPr fontId="18" type="noConversion"/>
  </si>
  <si>
    <t>2022-12-23~2023-04-30</t>
    <phoneticPr fontId="18" type="noConversion"/>
  </si>
  <si>
    <t>㈜메타로직컨설팅</t>
    <phoneticPr fontId="18" type="noConversion"/>
  </si>
  <si>
    <t>110-81-95540</t>
    <phoneticPr fontId="18" type="noConversion"/>
  </si>
  <si>
    <t>변종봉</t>
    <phoneticPr fontId="18" type="noConversion"/>
  </si>
  <si>
    <t>서울 종로구 종로5길13</t>
    <phoneticPr fontId="18" type="noConversion"/>
  </si>
  <si>
    <t>2022-12-23~2023-05-31</t>
    <phoneticPr fontId="18" type="noConversion"/>
  </si>
  <si>
    <t>사이콘</t>
    <phoneticPr fontId="18" type="noConversion"/>
  </si>
  <si>
    <t>351-53-00393</t>
    <phoneticPr fontId="18" type="noConversion"/>
  </si>
  <si>
    <t>이근영</t>
    <phoneticPr fontId="18" type="noConversion"/>
  </si>
  <si>
    <t>대전 유성구 배울1로KT제2연구센터</t>
    <phoneticPr fontId="18" type="noConversion"/>
  </si>
  <si>
    <t>대덕특구 재창조 우선 추진과제 기본구상 연구용역</t>
    <phoneticPr fontId="18" type="noConversion"/>
  </si>
  <si>
    <t>대덕특구 재창조 통합 홍보·캠페인 용역</t>
    <phoneticPr fontId="18" type="noConversion"/>
  </si>
  <si>
    <t>2022-12-26~2023-05-31</t>
    <phoneticPr fontId="18" type="noConversion"/>
  </si>
  <si>
    <t>주식회사 티비즈</t>
    <phoneticPr fontId="18" type="noConversion"/>
  </si>
  <si>
    <t>229-86-01657</t>
    <phoneticPr fontId="18" type="noConversion"/>
  </si>
  <si>
    <t>김정목</t>
    <phoneticPr fontId="18" type="noConversion"/>
  </si>
  <si>
    <t>서울 강남구 테헤란로10길18</t>
    <phoneticPr fontId="18" type="noConversion"/>
  </si>
  <si>
    <t>2023년 대전과학산업진흥원 회계·세무 자문 용역</t>
    <phoneticPr fontId="18" type="noConversion"/>
  </si>
  <si>
    <t>한울회계법인</t>
    <phoneticPr fontId="18" type="noConversion"/>
  </si>
  <si>
    <t>305-85-29097</t>
    <phoneticPr fontId="18" type="noConversion"/>
  </si>
  <si>
    <t>남기봉</t>
    <phoneticPr fontId="18" type="noConversion"/>
  </si>
  <si>
    <t>대전 대덕구 한밭대로 1027</t>
    <phoneticPr fontId="18" type="noConversion"/>
  </si>
  <si>
    <t>"해당사항 없음"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</si>
</sst>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00%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sz val="10"/>
      <color rgb="FF0000FF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7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1" fontId="0" fillId="0" borderId="0" xfId="42" applyFont="1">
      <alignment vertical="center"/>
    </xf>
    <xf numFmtId="41" fontId="21" fillId="0" borderId="10" xfId="42" applyFont="1" applyBorder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10" xfId="0" applyFont="1" applyBorder="1" applyAlignment="1">
      <alignment vertical="center" shrinkToFit="1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76" fontId="21" fillId="0" borderId="10" xfId="45" applyNumberFormat="1" applyFont="1" applyBorder="1">
      <alignment vertical="center"/>
    </xf>
    <xf numFmtId="14" fontId="21" fillId="0" borderId="12" xfId="0" applyNumberFormat="1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41" fontId="0" fillId="0" borderId="10" xfId="42" applyFont="1" applyBorder="1">
      <alignment vertical="center"/>
    </xf>
    <xf numFmtId="0" fontId="0" fillId="0" borderId="10" xfId="0" applyBorder="1">
      <alignment vertical="center"/>
    </xf>
    <xf numFmtId="14" fontId="0" fillId="0" borderId="10" xfId="0" applyNumberForma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left" vertical="center"/>
    </xf>
    <xf numFmtId="0" fontId="0" fillId="0" borderId="10" xfId="0" applyFill="1" applyBorder="1">
      <alignment vertical="center"/>
    </xf>
    <xf numFmtId="0" fontId="21" fillId="33" borderId="10" xfId="0" applyFont="1" applyFill="1" applyBorder="1" applyAlignment="1">
      <alignment horizontal="center" vertical="center"/>
    </xf>
    <xf numFmtId="41" fontId="0" fillId="0" borderId="10" xfId="0" applyNumberFormat="1" applyFill="1" applyBorder="1">
      <alignment vertical="center"/>
    </xf>
    <xf numFmtId="0" fontId="24" fillId="0" borderId="10" xfId="0" applyFont="1" applyBorder="1" applyAlignment="1">
      <alignment horizontal="center" vertical="center"/>
    </xf>
    <xf numFmtId="0" fontId="0" fillId="0" borderId="16" xfId="0" applyFill="1" applyBorder="1">
      <alignment vertical="center"/>
    </xf>
    <xf numFmtId="0" fontId="22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 shrinkToFit="1"/>
    </xf>
    <xf numFmtId="0" fontId="21" fillId="33" borderId="15" xfId="0" applyFont="1" applyFill="1" applyBorder="1" applyAlignment="1">
      <alignment horizontal="center" vertical="center" shrinkToFit="1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5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6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O33"/>
  <sheetViews>
    <sheetView tabSelected="1" zoomScale="80" zoomScaleNormal="80" workbookViewId="0">
      <pane ySplit="4" topLeftCell="A5" activePane="bottomLeft" state="frozen"/>
      <selection pane="bottomLeft" sqref="A1:O1"/>
    </sheetView>
  </sheetViews>
  <sheetFormatPr defaultRowHeight="17.25" x14ac:dyDescent="0.3"/>
  <cols>
    <col min="1" max="1" width="5.875" bestFit="1" customWidth="1"/>
    <col min="2" max="2" width="5.875" customWidth="1"/>
    <col min="3" max="3" width="72.625" style="10" bestFit="1" customWidth="1"/>
    <col min="4" max="4" width="12.375" style="1" customWidth="1"/>
    <col min="5" max="5" width="23.625" style="1" customWidth="1"/>
    <col min="6" max="6" width="15.125" style="4" bestFit="1" customWidth="1"/>
    <col min="7" max="7" width="14.875" style="4" customWidth="1"/>
    <col min="8" max="8" width="10.875" bestFit="1" customWidth="1"/>
    <col min="9" max="9" width="24.625" style="1" bestFit="1" customWidth="1"/>
    <col min="10" max="10" width="16.75" style="1" bestFit="1" customWidth="1"/>
    <col min="11" max="11" width="11.375" style="1" customWidth="1"/>
    <col min="12" max="12" width="37" style="1" bestFit="1" customWidth="1"/>
    <col min="13" max="13" width="19" style="1" bestFit="1" customWidth="1"/>
    <col min="14" max="14" width="47.625" style="10" customWidth="1"/>
    <col min="15" max="15" width="15.25" style="1" customWidth="1"/>
  </cols>
  <sheetData>
    <row r="1" spans="1:15" ht="44.25" customHeight="1" x14ac:dyDescent="0.3">
      <c r="A1" s="31" t="s">
        <v>59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x14ac:dyDescent="0.3">
      <c r="O2" s="1" t="s">
        <v>29</v>
      </c>
    </row>
    <row r="3" spans="1:15" ht="24" customHeight="1" x14ac:dyDescent="0.3">
      <c r="A3" s="32" t="s">
        <v>6</v>
      </c>
      <c r="B3" s="33" t="s">
        <v>38</v>
      </c>
      <c r="C3" s="33" t="s">
        <v>16</v>
      </c>
      <c r="D3" s="32" t="s">
        <v>7</v>
      </c>
      <c r="E3" s="32"/>
      <c r="F3" s="32"/>
      <c r="G3" s="32"/>
      <c r="H3" s="32"/>
      <c r="I3" s="32" t="s">
        <v>11</v>
      </c>
      <c r="J3" s="32"/>
      <c r="K3" s="32"/>
      <c r="L3" s="32"/>
      <c r="M3" s="33" t="s">
        <v>35</v>
      </c>
      <c r="N3" s="32" t="s">
        <v>13</v>
      </c>
      <c r="O3" s="32" t="s">
        <v>14</v>
      </c>
    </row>
    <row r="4" spans="1:15" ht="34.5" x14ac:dyDescent="0.3">
      <c r="A4" s="32"/>
      <c r="B4" s="34"/>
      <c r="C4" s="34"/>
      <c r="D4" s="20" t="s">
        <v>3</v>
      </c>
      <c r="E4" s="20" t="s">
        <v>8</v>
      </c>
      <c r="F4" s="23" t="s">
        <v>30</v>
      </c>
      <c r="G4" s="23" t="s">
        <v>31</v>
      </c>
      <c r="H4" s="24" t="s">
        <v>10</v>
      </c>
      <c r="I4" s="20" t="s">
        <v>4</v>
      </c>
      <c r="J4" s="20" t="s">
        <v>48</v>
      </c>
      <c r="K4" s="24" t="s">
        <v>0</v>
      </c>
      <c r="L4" s="20" t="s">
        <v>12</v>
      </c>
      <c r="M4" s="34"/>
      <c r="N4" s="32"/>
      <c r="O4" s="32"/>
    </row>
    <row r="5" spans="1:15" ht="21.95" customHeight="1" x14ac:dyDescent="0.3">
      <c r="A5" s="3">
        <v>1</v>
      </c>
      <c r="B5" s="3" t="s">
        <v>40</v>
      </c>
      <c r="C5" s="8" t="s">
        <v>57</v>
      </c>
      <c r="D5" s="19">
        <v>44896</v>
      </c>
      <c r="E5" s="2" t="s">
        <v>58</v>
      </c>
      <c r="F5" s="17">
        <v>35343000</v>
      </c>
      <c r="G5" s="17">
        <v>33990000</v>
      </c>
      <c r="H5" s="26">
        <f t="shared" ref="H5:H7" si="0">ROUND(G5/F5*100,2)</f>
        <v>96.17</v>
      </c>
      <c r="I5" s="2" t="s">
        <v>53</v>
      </c>
      <c r="J5" s="2" t="s">
        <v>54</v>
      </c>
      <c r="K5" s="2" t="s">
        <v>55</v>
      </c>
      <c r="L5" s="2" t="s">
        <v>56</v>
      </c>
      <c r="M5" s="2" t="s">
        <v>36</v>
      </c>
      <c r="N5" s="8" t="s">
        <v>37</v>
      </c>
      <c r="O5" s="2" t="s">
        <v>27</v>
      </c>
    </row>
    <row r="6" spans="1:15" ht="21.95" customHeight="1" x14ac:dyDescent="0.3">
      <c r="A6" s="16">
        <v>2</v>
      </c>
      <c r="B6" s="3" t="s">
        <v>40</v>
      </c>
      <c r="C6" s="10" t="s">
        <v>65</v>
      </c>
      <c r="D6" s="19">
        <v>44903</v>
      </c>
      <c r="E6" s="2" t="s">
        <v>66</v>
      </c>
      <c r="F6" s="4">
        <v>22000000</v>
      </c>
      <c r="G6" s="17">
        <v>21900000</v>
      </c>
      <c r="H6" s="30">
        <f t="shared" si="0"/>
        <v>99.55</v>
      </c>
      <c r="I6" s="2" t="s">
        <v>67</v>
      </c>
      <c r="J6" s="1" t="s">
        <v>68</v>
      </c>
      <c r="K6" s="2" t="s">
        <v>69</v>
      </c>
      <c r="L6" s="1" t="s">
        <v>70</v>
      </c>
      <c r="M6" s="2" t="s">
        <v>36</v>
      </c>
      <c r="N6" s="8" t="s">
        <v>32</v>
      </c>
      <c r="O6" s="2" t="s">
        <v>28</v>
      </c>
    </row>
    <row r="7" spans="1:15" ht="21.95" customHeight="1" x14ac:dyDescent="0.3">
      <c r="A7" s="3">
        <v>3</v>
      </c>
      <c r="B7" s="3" t="s">
        <v>40</v>
      </c>
      <c r="C7" s="44" t="s">
        <v>71</v>
      </c>
      <c r="D7" s="9">
        <v>44904</v>
      </c>
      <c r="E7" s="2" t="s">
        <v>72</v>
      </c>
      <c r="F7" s="17">
        <v>91000000</v>
      </c>
      <c r="G7" s="17">
        <v>91000000</v>
      </c>
      <c r="H7" s="18">
        <f t="shared" si="0"/>
        <v>100</v>
      </c>
      <c r="I7" s="2" t="s">
        <v>43</v>
      </c>
      <c r="J7" s="2" t="s">
        <v>49</v>
      </c>
      <c r="K7" s="2" t="s">
        <v>44</v>
      </c>
      <c r="L7" s="2" t="s">
        <v>45</v>
      </c>
      <c r="M7" s="2" t="s">
        <v>36</v>
      </c>
      <c r="N7" s="8" t="s">
        <v>52</v>
      </c>
      <c r="O7" s="2" t="s">
        <v>15</v>
      </c>
    </row>
    <row r="8" spans="1:15" ht="21.95" customHeight="1" x14ac:dyDescent="0.3">
      <c r="A8" s="3">
        <v>4</v>
      </c>
      <c r="B8" s="3" t="s">
        <v>40</v>
      </c>
      <c r="C8" s="8" t="s">
        <v>73</v>
      </c>
      <c r="D8" s="9">
        <v>44904</v>
      </c>
      <c r="E8" s="2" t="s">
        <v>92</v>
      </c>
      <c r="F8" s="17">
        <v>60781225</v>
      </c>
      <c r="G8" s="17">
        <v>53489450</v>
      </c>
      <c r="H8" s="18">
        <f>ROUND(G8/F8*100,2)</f>
        <v>88</v>
      </c>
      <c r="I8" s="2" t="s">
        <v>80</v>
      </c>
      <c r="J8" s="2" t="s">
        <v>81</v>
      </c>
      <c r="K8" s="2" t="s">
        <v>82</v>
      </c>
      <c r="L8" s="2" t="s">
        <v>83</v>
      </c>
      <c r="M8" s="2" t="s">
        <v>84</v>
      </c>
      <c r="N8" s="8" t="s">
        <v>85</v>
      </c>
      <c r="O8" s="2" t="s">
        <v>15</v>
      </c>
    </row>
    <row r="9" spans="1:15" ht="21.95" customHeight="1" x14ac:dyDescent="0.3">
      <c r="A9" s="3">
        <v>5</v>
      </c>
      <c r="B9" s="3" t="s">
        <v>40</v>
      </c>
      <c r="C9" s="8" t="s">
        <v>74</v>
      </c>
      <c r="D9" s="19">
        <v>44907</v>
      </c>
      <c r="E9" s="2" t="s">
        <v>75</v>
      </c>
      <c r="F9" s="17">
        <v>43461000</v>
      </c>
      <c r="G9" s="17">
        <v>42900000</v>
      </c>
      <c r="H9" s="18">
        <f>ROUND(G9/F9*100,2)</f>
        <v>98.71</v>
      </c>
      <c r="I9" s="2" t="s">
        <v>76</v>
      </c>
      <c r="J9" s="2" t="s">
        <v>78</v>
      </c>
      <c r="K9" s="2" t="s">
        <v>77</v>
      </c>
      <c r="L9" s="2" t="s">
        <v>79</v>
      </c>
      <c r="M9" s="2" t="s">
        <v>36</v>
      </c>
      <c r="N9" s="8" t="s">
        <v>37</v>
      </c>
      <c r="O9" s="2" t="s">
        <v>15</v>
      </c>
    </row>
    <row r="10" spans="1:15" ht="21.95" customHeight="1" x14ac:dyDescent="0.3">
      <c r="A10" s="3">
        <v>6</v>
      </c>
      <c r="B10" s="3" t="s">
        <v>86</v>
      </c>
      <c r="C10" s="8" t="s">
        <v>87</v>
      </c>
      <c r="D10" s="19">
        <v>44907</v>
      </c>
      <c r="E10" s="2" t="s">
        <v>93</v>
      </c>
      <c r="F10" s="17">
        <v>3520000</v>
      </c>
      <c r="G10" s="17">
        <v>3410000</v>
      </c>
      <c r="H10" s="18">
        <f t="shared" ref="H10:H18" si="1">ROUND(G10/F10*100,2)</f>
        <v>96.88</v>
      </c>
      <c r="I10" s="2" t="s">
        <v>88</v>
      </c>
      <c r="J10" s="2" t="s">
        <v>89</v>
      </c>
      <c r="K10" s="2" t="s">
        <v>90</v>
      </c>
      <c r="L10" s="2" t="s">
        <v>91</v>
      </c>
      <c r="M10" s="2" t="s">
        <v>36</v>
      </c>
      <c r="N10" s="8" t="s">
        <v>32</v>
      </c>
      <c r="O10" s="2" t="s">
        <v>5</v>
      </c>
    </row>
    <row r="11" spans="1:15" ht="21.95" customHeight="1" x14ac:dyDescent="0.3">
      <c r="A11" s="3">
        <v>7</v>
      </c>
      <c r="B11" s="3" t="s">
        <v>39</v>
      </c>
      <c r="C11" s="8" t="s">
        <v>94</v>
      </c>
      <c r="D11" s="19">
        <v>44909</v>
      </c>
      <c r="E11" s="2" t="s">
        <v>103</v>
      </c>
      <c r="F11" s="17">
        <v>3872000</v>
      </c>
      <c r="G11" s="17">
        <v>3520000</v>
      </c>
      <c r="H11" s="26">
        <f t="shared" si="1"/>
        <v>90.91</v>
      </c>
      <c r="I11" s="2" t="s">
        <v>95</v>
      </c>
      <c r="J11" s="2" t="s">
        <v>96</v>
      </c>
      <c r="K11" s="2" t="s">
        <v>97</v>
      </c>
      <c r="L11" s="2" t="s">
        <v>98</v>
      </c>
      <c r="M11" s="2" t="s">
        <v>36</v>
      </c>
      <c r="N11" s="8" t="s">
        <v>32</v>
      </c>
      <c r="O11" s="2" t="s">
        <v>5</v>
      </c>
    </row>
    <row r="12" spans="1:15" ht="21.95" customHeight="1" x14ac:dyDescent="0.3">
      <c r="A12" s="3">
        <v>8</v>
      </c>
      <c r="B12" s="3" t="s">
        <v>40</v>
      </c>
      <c r="C12" s="8" t="s">
        <v>99</v>
      </c>
      <c r="D12" s="19">
        <v>44909</v>
      </c>
      <c r="E12" s="2" t="s">
        <v>104</v>
      </c>
      <c r="F12" s="17">
        <v>19822000</v>
      </c>
      <c r="G12" s="17">
        <v>19030000</v>
      </c>
      <c r="H12" s="18">
        <f t="shared" si="1"/>
        <v>96</v>
      </c>
      <c r="I12" s="2" t="s">
        <v>41</v>
      </c>
      <c r="J12" s="2" t="s">
        <v>100</v>
      </c>
      <c r="K12" s="2" t="s">
        <v>101</v>
      </c>
      <c r="L12" s="2" t="s">
        <v>42</v>
      </c>
      <c r="M12" s="2" t="s">
        <v>36</v>
      </c>
      <c r="N12" s="8" t="s">
        <v>32</v>
      </c>
      <c r="O12" s="2" t="s">
        <v>5</v>
      </c>
    </row>
    <row r="13" spans="1:15" ht="21.95" customHeight="1" x14ac:dyDescent="0.3">
      <c r="A13" s="3">
        <v>9</v>
      </c>
      <c r="B13" s="3" t="s">
        <v>40</v>
      </c>
      <c r="C13" s="8" t="s">
        <v>110</v>
      </c>
      <c r="D13" s="19">
        <v>44917</v>
      </c>
      <c r="E13" s="2" t="s">
        <v>111</v>
      </c>
      <c r="F13" s="17">
        <v>12000000</v>
      </c>
      <c r="G13" s="17">
        <v>11304000</v>
      </c>
      <c r="H13" s="26">
        <f t="shared" si="1"/>
        <v>94.2</v>
      </c>
      <c r="I13" s="2" t="s">
        <v>112</v>
      </c>
      <c r="J13" s="2" t="s">
        <v>113</v>
      </c>
      <c r="K13" s="2" t="s">
        <v>114</v>
      </c>
      <c r="L13" s="2" t="s">
        <v>115</v>
      </c>
      <c r="M13" s="2" t="s">
        <v>36</v>
      </c>
      <c r="N13" s="8" t="s">
        <v>32</v>
      </c>
      <c r="O13" s="2" t="s">
        <v>5</v>
      </c>
    </row>
    <row r="14" spans="1:15" ht="21.95" customHeight="1" x14ac:dyDescent="0.3">
      <c r="A14" s="3">
        <v>10</v>
      </c>
      <c r="B14" s="3" t="s">
        <v>40</v>
      </c>
      <c r="C14" s="8" t="s">
        <v>116</v>
      </c>
      <c r="D14" s="19">
        <v>44917</v>
      </c>
      <c r="E14" s="2" t="s">
        <v>105</v>
      </c>
      <c r="F14" s="17">
        <v>2580000</v>
      </c>
      <c r="G14" s="17">
        <v>2580000</v>
      </c>
      <c r="H14" s="26">
        <f t="shared" si="1"/>
        <v>100</v>
      </c>
      <c r="I14" s="2" t="s">
        <v>117</v>
      </c>
      <c r="J14" s="2" t="s">
        <v>118</v>
      </c>
      <c r="K14" s="2" t="s">
        <v>119</v>
      </c>
      <c r="L14" s="2" t="s">
        <v>120</v>
      </c>
      <c r="M14" s="2" t="s">
        <v>36</v>
      </c>
      <c r="N14" s="8" t="s">
        <v>32</v>
      </c>
      <c r="O14" s="2" t="s">
        <v>5</v>
      </c>
    </row>
    <row r="15" spans="1:15" ht="21.95" customHeight="1" x14ac:dyDescent="0.3">
      <c r="A15" s="3">
        <v>11</v>
      </c>
      <c r="B15" s="3" t="s">
        <v>40</v>
      </c>
      <c r="C15" s="8" t="s">
        <v>121</v>
      </c>
      <c r="D15" s="19">
        <v>44917</v>
      </c>
      <c r="E15" s="2" t="s">
        <v>105</v>
      </c>
      <c r="F15" s="17">
        <v>2850000</v>
      </c>
      <c r="G15" s="17">
        <v>2700000</v>
      </c>
      <c r="H15" s="26">
        <f t="shared" si="1"/>
        <v>94.74</v>
      </c>
      <c r="I15" s="2" t="s">
        <v>122</v>
      </c>
      <c r="J15" s="2" t="s">
        <v>123</v>
      </c>
      <c r="K15" s="2" t="s">
        <v>124</v>
      </c>
      <c r="L15" s="2" t="s">
        <v>125</v>
      </c>
      <c r="M15" s="2" t="s">
        <v>36</v>
      </c>
      <c r="N15" s="8" t="s">
        <v>32</v>
      </c>
      <c r="O15" s="2" t="s">
        <v>5</v>
      </c>
    </row>
    <row r="16" spans="1:15" ht="21.95" customHeight="1" x14ac:dyDescent="0.3">
      <c r="A16" s="3">
        <v>12</v>
      </c>
      <c r="B16" s="3" t="s">
        <v>40</v>
      </c>
      <c r="C16" s="8" t="s">
        <v>126</v>
      </c>
      <c r="D16" s="19">
        <v>44917</v>
      </c>
      <c r="E16" s="2" t="s">
        <v>105</v>
      </c>
      <c r="F16" s="17">
        <v>17336550</v>
      </c>
      <c r="G16" s="17">
        <v>16511000</v>
      </c>
      <c r="H16" s="26">
        <f t="shared" si="1"/>
        <v>95.24</v>
      </c>
      <c r="I16" s="2" t="s">
        <v>41</v>
      </c>
      <c r="J16" s="2" t="s">
        <v>127</v>
      </c>
      <c r="K16" s="2" t="s">
        <v>128</v>
      </c>
      <c r="L16" s="2" t="s">
        <v>129</v>
      </c>
      <c r="M16" s="2" t="s">
        <v>36</v>
      </c>
      <c r="N16" s="8" t="s">
        <v>32</v>
      </c>
      <c r="O16" s="2" t="s">
        <v>5</v>
      </c>
    </row>
    <row r="17" spans="1:15" ht="21.95" customHeight="1" x14ac:dyDescent="0.3">
      <c r="A17" s="3">
        <v>13</v>
      </c>
      <c r="B17" s="3" t="s">
        <v>40</v>
      </c>
      <c r="C17" s="8" t="s">
        <v>130</v>
      </c>
      <c r="D17" s="19">
        <v>44917</v>
      </c>
      <c r="E17" s="2" t="s">
        <v>105</v>
      </c>
      <c r="F17" s="17">
        <v>17255700</v>
      </c>
      <c r="G17" s="17">
        <v>16434000</v>
      </c>
      <c r="H17" s="26">
        <f t="shared" si="1"/>
        <v>95.24</v>
      </c>
      <c r="I17" s="2" t="s">
        <v>41</v>
      </c>
      <c r="J17" s="2" t="s">
        <v>127</v>
      </c>
      <c r="K17" s="2" t="s">
        <v>128</v>
      </c>
      <c r="L17" s="2" t="s">
        <v>129</v>
      </c>
      <c r="M17" s="2" t="s">
        <v>36</v>
      </c>
      <c r="N17" s="8" t="s">
        <v>32</v>
      </c>
      <c r="O17" s="2" t="s">
        <v>5</v>
      </c>
    </row>
    <row r="18" spans="1:15" ht="21.95" customHeight="1" x14ac:dyDescent="0.3">
      <c r="A18" s="3">
        <v>14</v>
      </c>
      <c r="B18" s="3" t="s">
        <v>40</v>
      </c>
      <c r="C18" s="8" t="s">
        <v>149</v>
      </c>
      <c r="D18" s="19">
        <v>44924</v>
      </c>
      <c r="E18" s="2" t="s">
        <v>105</v>
      </c>
      <c r="F18" s="17">
        <v>9800000</v>
      </c>
      <c r="G18" s="17">
        <v>9800000</v>
      </c>
      <c r="H18" s="26">
        <f t="shared" si="1"/>
        <v>100</v>
      </c>
      <c r="I18" s="2" t="s">
        <v>150</v>
      </c>
      <c r="J18" s="2" t="s">
        <v>151</v>
      </c>
      <c r="K18" s="2" t="s">
        <v>152</v>
      </c>
      <c r="L18" s="2" t="s">
        <v>153</v>
      </c>
      <c r="M18" s="2" t="s">
        <v>36</v>
      </c>
      <c r="N18" s="8" t="s">
        <v>32</v>
      </c>
      <c r="O18" s="2" t="s">
        <v>5</v>
      </c>
    </row>
    <row r="19" spans="1:15" ht="21.95" customHeight="1" x14ac:dyDescent="0.3"/>
    <row r="20" spans="1:15" ht="21.95" customHeight="1" x14ac:dyDescent="0.3"/>
    <row r="21" spans="1:15" ht="21.95" customHeight="1" x14ac:dyDescent="0.3"/>
    <row r="22" spans="1:15" ht="21.95" customHeight="1" x14ac:dyDescent="0.3"/>
    <row r="23" spans="1:15" ht="21.95" customHeight="1" x14ac:dyDescent="0.3"/>
    <row r="24" spans="1:15" ht="21.95" customHeight="1" x14ac:dyDescent="0.3"/>
    <row r="25" spans="1:15" ht="21.95" customHeight="1" x14ac:dyDescent="0.3"/>
    <row r="26" spans="1:15" ht="21.95" customHeight="1" x14ac:dyDescent="0.3"/>
    <row r="27" spans="1:15" ht="21.95" customHeight="1" x14ac:dyDescent="0.3"/>
    <row r="28" spans="1:15" ht="21.95" customHeight="1" x14ac:dyDescent="0.3"/>
    <row r="29" spans="1:15" ht="21.95" customHeight="1" x14ac:dyDescent="0.3"/>
    <row r="30" spans="1:15" ht="21.95" customHeight="1" x14ac:dyDescent="0.3"/>
    <row r="31" spans="1:15" ht="21.95" customHeight="1" x14ac:dyDescent="0.3"/>
    <row r="32" spans="1:15" ht="21.95" customHeight="1" x14ac:dyDescent="0.3"/>
    <row r="33" ht="21.95" customHeight="1" x14ac:dyDescent="0.3"/>
  </sheetData>
  <mergeCells count="9">
    <mergeCell ref="A1:O1"/>
    <mergeCell ref="I3:L3"/>
    <mergeCell ref="D3:H3"/>
    <mergeCell ref="A3:A4"/>
    <mergeCell ref="N3:N4"/>
    <mergeCell ref="O3:O4"/>
    <mergeCell ref="M3:M4"/>
    <mergeCell ref="B3:B4"/>
    <mergeCell ref="C3:C4"/>
  </mergeCells>
  <phoneticPr fontId="18" type="noConversion"/>
  <pageMargins left="0.7" right="0.7" top="0.75" bottom="0.75" header="0.3" footer="0.3"/>
  <pageSetup paperSize="9" scale="26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2A532-EBB9-4A60-9A04-82018E6F22E0}">
  <sheetPr>
    <pageSetUpPr fitToPage="1"/>
  </sheetPr>
  <dimension ref="A1:S9"/>
  <sheetViews>
    <sheetView zoomScale="90" zoomScaleNormal="90" workbookViewId="0">
      <selection sqref="A1:S1"/>
    </sheetView>
  </sheetViews>
  <sheetFormatPr defaultRowHeight="16.5" x14ac:dyDescent="0.3"/>
  <cols>
    <col min="1" max="1" width="5.75" bestFit="1" customWidth="1"/>
    <col min="2" max="2" width="5.75" customWidth="1"/>
    <col min="3" max="3" width="62.125" bestFit="1" customWidth="1"/>
    <col min="4" max="5" width="15.125" bestFit="1" customWidth="1"/>
    <col min="6" max="6" width="15.25" bestFit="1" customWidth="1"/>
    <col min="7" max="7" width="10.625" bestFit="1" customWidth="1"/>
    <col min="8" max="8" width="12.75" bestFit="1" customWidth="1"/>
    <col min="9" max="9" width="26.25" style="1" bestFit="1" customWidth="1"/>
    <col min="10" max="10" width="32.75" bestFit="1" customWidth="1"/>
    <col min="11" max="11" width="21.625" bestFit="1" customWidth="1"/>
    <col min="12" max="12" width="16.375" bestFit="1" customWidth="1"/>
    <col min="13" max="13" width="7.75" bestFit="1" customWidth="1"/>
    <col min="14" max="14" width="36.375" bestFit="1" customWidth="1"/>
    <col min="15" max="15" width="15.125" bestFit="1" customWidth="1"/>
    <col min="16" max="16" width="7.75" bestFit="1" customWidth="1"/>
    <col min="17" max="17" width="7.75" customWidth="1"/>
    <col min="18" max="19" width="15.125" bestFit="1" customWidth="1"/>
  </cols>
  <sheetData>
    <row r="1" spans="1:19" ht="39.75" customHeight="1" x14ac:dyDescent="0.3">
      <c r="A1" s="31" t="s">
        <v>60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</row>
    <row r="2" spans="1:19" x14ac:dyDescent="0.3">
      <c r="J2" s="6"/>
      <c r="K2" s="7"/>
      <c r="L2" s="7"/>
      <c r="M2" s="7"/>
      <c r="N2" s="6"/>
      <c r="R2" s="1" t="s">
        <v>51</v>
      </c>
      <c r="S2" s="7"/>
    </row>
    <row r="3" spans="1:19" ht="17.25" x14ac:dyDescent="0.3">
      <c r="A3" s="38" t="s">
        <v>46</v>
      </c>
      <c r="B3" s="40" t="s">
        <v>38</v>
      </c>
      <c r="C3" s="35" t="s">
        <v>17</v>
      </c>
      <c r="D3" s="36"/>
      <c r="E3" s="36"/>
      <c r="F3" s="36"/>
      <c r="G3" s="36"/>
      <c r="H3" s="36"/>
      <c r="I3" s="36"/>
      <c r="J3" s="37"/>
      <c r="K3" s="35" t="s">
        <v>11</v>
      </c>
      <c r="L3" s="36"/>
      <c r="M3" s="36"/>
      <c r="N3" s="37"/>
      <c r="O3" s="39" t="s">
        <v>18</v>
      </c>
      <c r="P3" s="36"/>
      <c r="Q3" s="36"/>
      <c r="R3" s="36"/>
      <c r="S3" s="45" t="s">
        <v>14</v>
      </c>
    </row>
    <row r="4" spans="1:19" ht="17.25" x14ac:dyDescent="0.3">
      <c r="A4" s="38"/>
      <c r="B4" s="41"/>
      <c r="C4" s="20" t="s">
        <v>1</v>
      </c>
      <c r="D4" s="20" t="s">
        <v>19</v>
      </c>
      <c r="E4" s="20" t="s">
        <v>20</v>
      </c>
      <c r="F4" s="20" t="s">
        <v>9</v>
      </c>
      <c r="G4" s="20" t="s">
        <v>21</v>
      </c>
      <c r="H4" s="20" t="s">
        <v>3</v>
      </c>
      <c r="I4" s="21" t="s">
        <v>8</v>
      </c>
      <c r="J4" s="22" t="s">
        <v>2</v>
      </c>
      <c r="K4" s="22" t="s">
        <v>11</v>
      </c>
      <c r="L4" s="22" t="s">
        <v>48</v>
      </c>
      <c r="M4" s="22" t="s">
        <v>34</v>
      </c>
      <c r="N4" s="22" t="s">
        <v>22</v>
      </c>
      <c r="O4" s="20" t="s">
        <v>23</v>
      </c>
      <c r="P4" s="20" t="s">
        <v>24</v>
      </c>
      <c r="Q4" s="20" t="s">
        <v>25</v>
      </c>
      <c r="R4" s="20" t="s">
        <v>26</v>
      </c>
      <c r="S4" s="46"/>
    </row>
    <row r="5" spans="1:19" ht="17.25" x14ac:dyDescent="0.3">
      <c r="A5" s="3">
        <v>1</v>
      </c>
      <c r="B5" s="3" t="s">
        <v>40</v>
      </c>
      <c r="C5" s="11" t="s">
        <v>102</v>
      </c>
      <c r="D5" s="12">
        <v>411401000</v>
      </c>
      <c r="E5" s="12">
        <v>416184600</v>
      </c>
      <c r="F5" s="12">
        <v>365513000</v>
      </c>
      <c r="G5" s="14">
        <f t="shared" ref="G5:G8" si="0">F5/E5</f>
        <v>0.87824729699272874</v>
      </c>
      <c r="H5" s="9">
        <v>44916</v>
      </c>
      <c r="I5" s="15" t="s">
        <v>105</v>
      </c>
      <c r="J5" s="13" t="s">
        <v>33</v>
      </c>
      <c r="K5" s="13" t="s">
        <v>106</v>
      </c>
      <c r="L5" s="13" t="s">
        <v>107</v>
      </c>
      <c r="M5" s="13" t="s">
        <v>108</v>
      </c>
      <c r="N5" s="13" t="s">
        <v>109</v>
      </c>
      <c r="O5" s="12"/>
      <c r="P5" s="5"/>
      <c r="Q5" s="5"/>
      <c r="R5" s="12">
        <f t="shared" ref="R5:R8" si="1">SUM(O5:Q5)</f>
        <v>0</v>
      </c>
      <c r="S5" s="13" t="s">
        <v>5</v>
      </c>
    </row>
    <row r="6" spans="1:19" ht="17.25" x14ac:dyDescent="0.3">
      <c r="A6" s="3">
        <v>2</v>
      </c>
      <c r="B6" s="3" t="s">
        <v>40</v>
      </c>
      <c r="C6" s="13" t="s">
        <v>131</v>
      </c>
      <c r="D6" s="12">
        <v>296489810</v>
      </c>
      <c r="E6" s="12">
        <v>296489810</v>
      </c>
      <c r="F6" s="12">
        <v>275000000</v>
      </c>
      <c r="G6" s="14">
        <f t="shared" si="0"/>
        <v>0.92751922907569739</v>
      </c>
      <c r="H6" s="9">
        <v>44917</v>
      </c>
      <c r="I6" s="15" t="s">
        <v>132</v>
      </c>
      <c r="J6" s="13" t="s">
        <v>47</v>
      </c>
      <c r="K6" s="13" t="s">
        <v>133</v>
      </c>
      <c r="L6" s="13" t="s">
        <v>134</v>
      </c>
      <c r="M6" s="13" t="s">
        <v>135</v>
      </c>
      <c r="N6" s="13" t="s">
        <v>136</v>
      </c>
      <c r="O6" s="12">
        <v>192500000</v>
      </c>
      <c r="P6" s="5"/>
      <c r="Q6" s="5"/>
      <c r="R6" s="12">
        <f t="shared" si="1"/>
        <v>192500000</v>
      </c>
      <c r="S6" s="13" t="s">
        <v>27</v>
      </c>
    </row>
    <row r="7" spans="1:19" ht="17.25" x14ac:dyDescent="0.3">
      <c r="A7" s="3">
        <v>3</v>
      </c>
      <c r="B7" s="3" t="s">
        <v>40</v>
      </c>
      <c r="C7" s="13" t="s">
        <v>143</v>
      </c>
      <c r="D7" s="12">
        <v>221900000</v>
      </c>
      <c r="E7" s="12">
        <v>221900000</v>
      </c>
      <c r="F7" s="12">
        <v>210000000</v>
      </c>
      <c r="G7" s="14">
        <f t="shared" si="0"/>
        <v>0.94637223974763407</v>
      </c>
      <c r="H7" s="9">
        <v>44917</v>
      </c>
      <c r="I7" s="15" t="s">
        <v>137</v>
      </c>
      <c r="J7" s="13" t="s">
        <v>47</v>
      </c>
      <c r="K7" s="13" t="s">
        <v>138</v>
      </c>
      <c r="L7" s="13" t="s">
        <v>139</v>
      </c>
      <c r="M7" s="13" t="s">
        <v>140</v>
      </c>
      <c r="N7" s="13" t="s">
        <v>141</v>
      </c>
      <c r="O7" s="12"/>
      <c r="P7" s="5"/>
      <c r="Q7" s="5"/>
      <c r="R7" s="12">
        <f t="shared" si="1"/>
        <v>0</v>
      </c>
      <c r="S7" s="13" t="s">
        <v>27</v>
      </c>
    </row>
    <row r="8" spans="1:19" ht="17.25" x14ac:dyDescent="0.3">
      <c r="A8" s="3">
        <v>4</v>
      </c>
      <c r="B8" s="3" t="s">
        <v>40</v>
      </c>
      <c r="C8" s="13" t="s">
        <v>142</v>
      </c>
      <c r="D8" s="12">
        <v>264000000</v>
      </c>
      <c r="E8" s="12">
        <v>264000000</v>
      </c>
      <c r="F8" s="12">
        <v>257600000</v>
      </c>
      <c r="G8" s="14">
        <f t="shared" si="0"/>
        <v>0.97575757575757571</v>
      </c>
      <c r="H8" s="9">
        <v>44921</v>
      </c>
      <c r="I8" s="15" t="s">
        <v>144</v>
      </c>
      <c r="J8" s="13" t="s">
        <v>47</v>
      </c>
      <c r="K8" s="13" t="s">
        <v>145</v>
      </c>
      <c r="L8" s="13" t="s">
        <v>146</v>
      </c>
      <c r="M8" s="13" t="s">
        <v>147</v>
      </c>
      <c r="N8" s="13" t="s">
        <v>148</v>
      </c>
      <c r="O8" s="12"/>
      <c r="P8" s="5"/>
      <c r="Q8" s="5"/>
      <c r="R8" s="12">
        <f t="shared" si="1"/>
        <v>0</v>
      </c>
      <c r="S8" s="13" t="s">
        <v>27</v>
      </c>
    </row>
    <row r="9" spans="1:19" x14ac:dyDescent="0.3">
      <c r="A9" s="25" t="s">
        <v>50</v>
      </c>
    </row>
  </sheetData>
  <mergeCells count="7">
    <mergeCell ref="A3:A4"/>
    <mergeCell ref="O3:R3"/>
    <mergeCell ref="B3:B4"/>
    <mergeCell ref="C3:J3"/>
    <mergeCell ref="K3:N3"/>
    <mergeCell ref="S3:S4"/>
    <mergeCell ref="A1:S1"/>
  </mergeCells>
  <phoneticPr fontId="18" type="noConversion"/>
  <pageMargins left="0.7" right="0.7" top="0.75" bottom="0.75" header="0.3" footer="0.3"/>
  <pageSetup paperSize="9" scale="34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64CA7-1D56-4448-B2CC-CABBC8DBC6FC}">
  <sheetPr>
    <pageSetUpPr fitToPage="1"/>
  </sheetPr>
  <dimension ref="A1:O20"/>
  <sheetViews>
    <sheetView zoomScale="80" zoomScaleNormal="80" workbookViewId="0">
      <pane ySplit="4" topLeftCell="A5" activePane="bottomLeft" state="frozen"/>
      <selection pane="bottomLeft" sqref="A1:N1"/>
    </sheetView>
  </sheetViews>
  <sheetFormatPr defaultRowHeight="17.25" x14ac:dyDescent="0.3"/>
  <cols>
    <col min="1" max="1" width="5.875" bestFit="1" customWidth="1"/>
    <col min="2" max="2" width="5.875" customWidth="1"/>
    <col min="3" max="3" width="48.625" style="10" bestFit="1" customWidth="1"/>
    <col min="4" max="4" width="12.375" style="1" customWidth="1"/>
    <col min="5" max="5" width="23.625" style="1" customWidth="1"/>
    <col min="6" max="6" width="14.875" style="4" customWidth="1"/>
    <col min="7" max="7" width="10.875" bestFit="1" customWidth="1"/>
    <col min="8" max="8" width="13.375" bestFit="1" customWidth="1"/>
    <col min="9" max="9" width="18.25" style="1" bestFit="1" customWidth="1"/>
    <col min="10" max="10" width="16.75" style="1" bestFit="1" customWidth="1"/>
    <col min="11" max="11" width="11.375" style="1" customWidth="1"/>
    <col min="12" max="12" width="41.625" style="1" customWidth="1"/>
    <col min="13" max="13" width="25.75" style="1" bestFit="1" customWidth="1"/>
    <col min="14" max="14" width="15.25" style="1" customWidth="1"/>
    <col min="15" max="15" width="14" bestFit="1" customWidth="1"/>
  </cols>
  <sheetData>
    <row r="1" spans="1:15" ht="44.25" customHeight="1" x14ac:dyDescent="0.3">
      <c r="A1" s="31" t="s">
        <v>61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5" x14ac:dyDescent="0.3">
      <c r="N2" s="1" t="s">
        <v>29</v>
      </c>
    </row>
    <row r="3" spans="1:15" ht="24" customHeight="1" x14ac:dyDescent="0.3">
      <c r="A3" s="32" t="s">
        <v>6</v>
      </c>
      <c r="B3" s="33" t="s">
        <v>38</v>
      </c>
      <c r="C3" s="33" t="s">
        <v>16</v>
      </c>
      <c r="D3" s="39" t="s">
        <v>7</v>
      </c>
      <c r="E3" s="42"/>
      <c r="F3" s="42"/>
      <c r="G3" s="42"/>
      <c r="H3" s="43"/>
      <c r="I3" s="32" t="s">
        <v>11</v>
      </c>
      <c r="J3" s="32"/>
      <c r="K3" s="32"/>
      <c r="L3" s="32"/>
      <c r="M3" s="33" t="s">
        <v>2</v>
      </c>
      <c r="N3" s="32" t="s">
        <v>14</v>
      </c>
    </row>
    <row r="4" spans="1:15" ht="24" customHeight="1" x14ac:dyDescent="0.3">
      <c r="A4" s="32"/>
      <c r="B4" s="34"/>
      <c r="C4" s="34"/>
      <c r="D4" s="27" t="s">
        <v>3</v>
      </c>
      <c r="E4" s="27" t="s">
        <v>8</v>
      </c>
      <c r="F4" s="23" t="s">
        <v>62</v>
      </c>
      <c r="G4" s="24" t="s">
        <v>63</v>
      </c>
      <c r="H4" s="24" t="s">
        <v>64</v>
      </c>
      <c r="I4" s="27" t="s">
        <v>4</v>
      </c>
      <c r="J4" s="27" t="s">
        <v>48</v>
      </c>
      <c r="K4" s="24" t="s">
        <v>0</v>
      </c>
      <c r="L4" s="27" t="s">
        <v>12</v>
      </c>
      <c r="M4" s="34"/>
      <c r="N4" s="32"/>
    </row>
    <row r="5" spans="1:15" ht="21.95" customHeight="1" x14ac:dyDescent="0.3">
      <c r="A5" s="3"/>
      <c r="B5" s="3"/>
      <c r="C5" s="8" t="s">
        <v>154</v>
      </c>
      <c r="D5" s="19"/>
      <c r="E5" s="2"/>
      <c r="F5" s="17"/>
      <c r="G5" s="28"/>
      <c r="H5" s="28"/>
      <c r="I5" s="2"/>
      <c r="J5" s="29"/>
      <c r="K5" s="2"/>
      <c r="L5" s="2"/>
      <c r="M5" s="2"/>
      <c r="N5" s="2"/>
    </row>
    <row r="6" spans="1:15" s="10" customFormat="1" ht="21.95" customHeight="1" x14ac:dyDescent="0.3">
      <c r="A6"/>
      <c r="B6"/>
      <c r="D6" s="1"/>
      <c r="E6" s="1"/>
      <c r="F6" s="4"/>
      <c r="G6"/>
      <c r="H6"/>
      <c r="I6" s="1"/>
      <c r="J6" s="1"/>
      <c r="K6" s="1"/>
      <c r="L6" s="1"/>
      <c r="M6" s="1"/>
      <c r="N6" s="1"/>
      <c r="O6"/>
    </row>
    <row r="7" spans="1:15" s="10" customFormat="1" ht="21.95" customHeight="1" x14ac:dyDescent="0.3">
      <c r="A7"/>
      <c r="B7"/>
      <c r="D7" s="1"/>
      <c r="E7" s="1"/>
      <c r="F7" s="4"/>
      <c r="G7"/>
      <c r="H7"/>
      <c r="I7" s="1"/>
      <c r="J7" s="1"/>
      <c r="K7" s="1"/>
      <c r="L7" s="1"/>
      <c r="M7" s="1"/>
      <c r="N7" s="1"/>
      <c r="O7"/>
    </row>
    <row r="8" spans="1:15" s="10" customFormat="1" ht="21.95" customHeight="1" x14ac:dyDescent="0.3">
      <c r="A8"/>
      <c r="B8"/>
      <c r="D8" s="1"/>
      <c r="E8" s="1"/>
      <c r="F8" s="4"/>
      <c r="G8"/>
      <c r="H8"/>
      <c r="I8" s="1"/>
      <c r="J8" s="1"/>
      <c r="K8" s="1"/>
      <c r="L8" s="1"/>
      <c r="M8" s="1"/>
      <c r="N8" s="1"/>
      <c r="O8"/>
    </row>
    <row r="9" spans="1:15" s="10" customFormat="1" ht="21.95" customHeight="1" x14ac:dyDescent="0.3">
      <c r="A9"/>
      <c r="B9"/>
      <c r="D9" s="1"/>
      <c r="E9" s="1"/>
      <c r="F9" s="4"/>
      <c r="G9"/>
      <c r="H9"/>
      <c r="I9" s="1"/>
      <c r="J9" s="1"/>
      <c r="K9" s="1"/>
      <c r="L9" s="1"/>
      <c r="M9" s="1"/>
      <c r="N9" s="1"/>
      <c r="O9"/>
    </row>
    <row r="10" spans="1:15" s="10" customFormat="1" ht="21.95" customHeight="1" x14ac:dyDescent="0.3">
      <c r="A10"/>
      <c r="B10"/>
      <c r="D10" s="1"/>
      <c r="E10" s="1"/>
      <c r="F10" s="4"/>
      <c r="G10"/>
      <c r="H10"/>
      <c r="I10" s="1"/>
      <c r="J10" s="1"/>
      <c r="K10" s="1"/>
      <c r="L10" s="1"/>
      <c r="M10" s="1"/>
      <c r="N10" s="1"/>
      <c r="O10"/>
    </row>
    <row r="11" spans="1:15" s="10" customFormat="1" ht="21.95" customHeight="1" x14ac:dyDescent="0.3">
      <c r="A11"/>
      <c r="B11"/>
      <c r="D11" s="1"/>
      <c r="E11" s="1"/>
      <c r="F11" s="4"/>
      <c r="G11"/>
      <c r="H11"/>
      <c r="I11" s="1"/>
      <c r="J11" s="1"/>
      <c r="K11" s="1"/>
      <c r="L11" s="1"/>
      <c r="M11" s="1"/>
      <c r="N11" s="1"/>
      <c r="O11"/>
    </row>
    <row r="12" spans="1:15" s="10" customFormat="1" ht="21.95" customHeight="1" x14ac:dyDescent="0.3">
      <c r="A12"/>
      <c r="B12"/>
      <c r="D12" s="1"/>
      <c r="E12" s="1"/>
      <c r="F12" s="4"/>
      <c r="G12"/>
      <c r="H12"/>
      <c r="I12" s="1"/>
      <c r="J12" s="1"/>
      <c r="K12" s="1"/>
      <c r="L12" s="1"/>
      <c r="M12" s="1"/>
      <c r="N12" s="1"/>
      <c r="O12"/>
    </row>
    <row r="13" spans="1:15" s="10" customFormat="1" ht="21.95" customHeight="1" x14ac:dyDescent="0.3">
      <c r="A13"/>
      <c r="B13"/>
      <c r="D13" s="1"/>
      <c r="E13" s="1"/>
      <c r="F13" s="4"/>
      <c r="G13"/>
      <c r="H13"/>
      <c r="I13" s="1"/>
      <c r="J13" s="1"/>
      <c r="K13" s="1"/>
      <c r="L13" s="1"/>
      <c r="M13" s="1"/>
      <c r="N13" s="1"/>
      <c r="O13"/>
    </row>
    <row r="14" spans="1:15" ht="21.95" customHeight="1" x14ac:dyDescent="0.3"/>
    <row r="15" spans="1:15" ht="21.95" customHeight="1" x14ac:dyDescent="0.3"/>
    <row r="16" spans="1:15" ht="21.95" customHeight="1" x14ac:dyDescent="0.3"/>
    <row r="17" ht="21.95" customHeight="1" x14ac:dyDescent="0.3"/>
    <row r="18" ht="21.95" customHeight="1" x14ac:dyDescent="0.3"/>
    <row r="19" ht="21.95" customHeight="1" x14ac:dyDescent="0.3"/>
    <row r="20" ht="21.95" customHeight="1" x14ac:dyDescent="0.3"/>
  </sheetData>
  <mergeCells count="8">
    <mergeCell ref="A1:N1"/>
    <mergeCell ref="A3:A4"/>
    <mergeCell ref="B3:B4"/>
    <mergeCell ref="C3:C4"/>
    <mergeCell ref="I3:L3"/>
    <mergeCell ref="M3:M4"/>
    <mergeCell ref="N3:N4"/>
    <mergeCell ref="D3:H3"/>
  </mergeCells>
  <phoneticPr fontId="18" type="noConversion"/>
  <pageMargins left="0.7" right="0.7" top="0.75" bottom="0.75" header="0.3" footer="0.3"/>
  <pageSetup paperSize="9" scale="3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수의계약</vt:lpstr>
      <vt:lpstr>입찰</vt:lpstr>
      <vt:lpstr>조달 구매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2022-11-25T01:38:42Z</cp:lastPrinted>
  <dcterms:created xsi:type="dcterms:W3CDTF">2008-01-01T23:04:04Z</dcterms:created>
  <dcterms:modified xsi:type="dcterms:W3CDTF">2023-01-20T08:31:43Z</dcterms:modified>
</cp:coreProperties>
</file>